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V44" i="1"/>
  <c r="G44"/>
  <c r="V43"/>
  <c r="E43"/>
  <c r="V42"/>
  <c r="G42"/>
  <c r="V41"/>
  <c r="G41"/>
  <c r="V40"/>
  <c r="E40"/>
  <c r="V39"/>
  <c r="G39"/>
  <c r="I35"/>
  <c r="G35"/>
  <c r="E35"/>
  <c r="C35"/>
  <c r="U35" s="1"/>
  <c r="V35" s="1"/>
  <c r="E33"/>
  <c r="V32"/>
  <c r="U32"/>
  <c r="G32"/>
  <c r="C32"/>
  <c r="V29"/>
  <c r="E29"/>
  <c r="E27"/>
  <c r="U27" s="1"/>
  <c r="V27" s="1"/>
  <c r="V26"/>
  <c r="U26"/>
  <c r="G26"/>
  <c r="E26"/>
  <c r="C26"/>
  <c r="V24"/>
  <c r="C24"/>
  <c r="G23"/>
  <c r="E23"/>
  <c r="C23"/>
  <c r="U23" s="1"/>
  <c r="V23" s="1"/>
  <c r="U21"/>
  <c r="V21" s="1"/>
  <c r="V20"/>
  <c r="M20"/>
  <c r="E16"/>
  <c r="U16" s="1"/>
  <c r="V16" s="1"/>
  <c r="V13"/>
  <c r="V12"/>
  <c r="V11"/>
  <c r="E8"/>
  <c r="V7"/>
  <c r="S4"/>
  <c r="S12" s="1"/>
  <c r="Q4"/>
  <c r="Q33" s="1"/>
  <c r="O4"/>
  <c r="M4"/>
  <c r="K4"/>
  <c r="K6" s="1"/>
  <c r="U6" s="1"/>
  <c r="V6" s="1"/>
  <c r="I4"/>
  <c r="I17" s="1"/>
  <c r="G4"/>
  <c r="G8" s="1"/>
  <c r="E4"/>
  <c r="E7" s="1"/>
  <c r="C4"/>
  <c r="C19" s="1"/>
  <c r="U19" s="1"/>
  <c r="V19" s="1"/>
  <c r="V33" l="1"/>
  <c r="I18"/>
  <c r="U18" s="1"/>
  <c r="V18" s="1"/>
  <c r="S9"/>
  <c r="Q14"/>
  <c r="Q9"/>
  <c r="S5"/>
  <c r="E13"/>
  <c r="K22"/>
  <c r="U22" s="1"/>
  <c r="V22" s="1"/>
  <c r="Q5"/>
  <c r="C17"/>
  <c r="U17" s="1"/>
  <c r="V17" s="1"/>
  <c r="Q25"/>
  <c r="U25" s="1"/>
  <c r="V25" s="1"/>
  <c r="C8"/>
  <c r="U8" s="1"/>
  <c r="V8" s="1"/>
  <c r="E11"/>
  <c r="C28"/>
  <c r="U28" s="1"/>
  <c r="V28" s="1"/>
  <c r="C10"/>
  <c r="U10" s="1"/>
  <c r="V10" s="1"/>
  <c r="E15"/>
  <c r="U15" s="1"/>
  <c r="V15" s="1"/>
  <c r="U9" l="1"/>
  <c r="V9" s="1"/>
  <c r="U5"/>
  <c r="V5" s="1"/>
</calcChain>
</file>

<file path=xl/sharedStrings.xml><?xml version="1.0" encoding="utf-8"?>
<sst xmlns="http://schemas.openxmlformats.org/spreadsheetml/2006/main" count="83" uniqueCount="56">
  <si>
    <t>sala consiliare</t>
  </si>
  <si>
    <t>sala corsi</t>
  </si>
  <si>
    <t>sala musica</t>
  </si>
  <si>
    <t>sala Ceniga P1</t>
  </si>
  <si>
    <t>sala Ceniga P.int.</t>
  </si>
  <si>
    <t>sala P1                    Pietramurata</t>
  </si>
  <si>
    <t>sala piccola P1                    Pietramurata</t>
  </si>
  <si>
    <t>VALORE SALA e TARIFFA</t>
  </si>
  <si>
    <t>quota da pagare</t>
  </si>
  <si>
    <t>somma pagata</t>
  </si>
  <si>
    <t>tariffa da pagare</t>
  </si>
  <si>
    <t>beneficio ricevuto</t>
  </si>
  <si>
    <t>numero volte d'uso / tariffa d'uso</t>
  </si>
  <si>
    <t>n.</t>
  </si>
  <si>
    <t>Euro</t>
  </si>
  <si>
    <t>UTENTE  /   ASSOCIAZIONI</t>
  </si>
  <si>
    <t xml:space="preserve">ALL'OMBRA DELLA TORRE </t>
  </si>
  <si>
    <t>ALPINI</t>
  </si>
  <si>
    <t>COOP. ARCOBALENO CORSO ITALIANO PER STRANIERI</t>
  </si>
  <si>
    <t>BANDA</t>
  </si>
  <si>
    <t>CASA MIA</t>
  </si>
  <si>
    <t>FILODRAMMATICA CEDRO</t>
  </si>
  <si>
    <t>CIA</t>
  </si>
  <si>
    <t>COMITATO CARNEVALE</t>
  </si>
  <si>
    <t>COMUNITA' ALTO GARDA E LEDRO</t>
  </si>
  <si>
    <t>CONSORZIO MIGLIORAMENTO FONDIARIO</t>
  </si>
  <si>
    <t>CORSO ARABO BAMBINI (CONSOLATO DI TUNISIA)</t>
  </si>
  <si>
    <t>LA CREDENZA</t>
  </si>
  <si>
    <t>CRESCENDO</t>
  </si>
  <si>
    <t>CROZOLAM</t>
  </si>
  <si>
    <t>IC VALLEDEILAGHIDRO</t>
  </si>
  <si>
    <t>AZIONE INTERVENTO 19</t>
  </si>
  <si>
    <t>ITALO TUNISINA</t>
  </si>
  <si>
    <t>MATO GROSSO</t>
  </si>
  <si>
    <t>PARROCCHIA</t>
  </si>
  <si>
    <t>PESCATORI BASSO SARCA</t>
  </si>
  <si>
    <t>SAT TOBLINO</t>
  </si>
  <si>
    <t>SCUOLA DELL'INFANZIA DRO</t>
  </si>
  <si>
    <t xml:space="preserve">SMAG (scuola musicale alto Garda) </t>
  </si>
  <si>
    <t>UTETD</t>
  </si>
  <si>
    <t>CORSO INFORMATICA PER ISCRITTI A UTEDT</t>
  </si>
  <si>
    <t>PARTITI POLITICI</t>
  </si>
  <si>
    <t>CDD</t>
  </si>
  <si>
    <t>LEGA NORD</t>
  </si>
  <si>
    <t>LISTA CIVICA</t>
  </si>
  <si>
    <t>PD</t>
  </si>
  <si>
    <t>RIUNIONI CONDOMINIALI</t>
  </si>
  <si>
    <t>cond. Carducci</t>
  </si>
  <si>
    <t>cond. Filanda</t>
  </si>
  <si>
    <t>cond. Droclimatica</t>
  </si>
  <si>
    <t>cond. Droclimatica F</t>
  </si>
  <si>
    <t>cond. Droclimatica D</t>
  </si>
  <si>
    <t>cond. Le Rose</t>
  </si>
  <si>
    <t>PRIVATI</t>
  </si>
  <si>
    <t xml:space="preserve">sala Nord                 </t>
  </si>
  <si>
    <t xml:space="preserve">sala Sud               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</si>
</sst>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53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47"/>
        <bgColor indexed="31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1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4" fontId="6" fillId="4" borderId="6" xfId="1" applyNumberFormat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6" fillId="5" borderId="5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 wrapText="1"/>
    </xf>
    <xf numFmtId="0" fontId="9" fillId="5" borderId="4" xfId="1" applyFont="1" applyFill="1" applyBorder="1" applyAlignment="1">
      <alignment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4" fontId="3" fillId="0" borderId="9" xfId="1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wrapText="1"/>
    </xf>
    <xf numFmtId="0" fontId="3" fillId="0" borderId="10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9" fillId="5" borderId="7" xfId="1" applyFont="1" applyFill="1" applyBorder="1" applyAlignment="1">
      <alignment wrapText="1"/>
    </xf>
    <xf numFmtId="0" fontId="3" fillId="0" borderId="12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4" fontId="3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/>
    <xf numFmtId="4" fontId="3" fillId="0" borderId="14" xfId="1" applyNumberFormat="1" applyFont="1" applyFill="1" applyBorder="1" applyAlignment="1">
      <alignment horizontal="center" vertical="center" wrapText="1"/>
    </xf>
    <xf numFmtId="4" fontId="3" fillId="5" borderId="12" xfId="1" applyNumberFormat="1" applyFont="1" applyFill="1" applyBorder="1" applyAlignment="1">
      <alignment horizontal="center" vertical="center" wrapText="1"/>
    </xf>
    <xf numFmtId="4" fontId="3" fillId="5" borderId="10" xfId="1" applyNumberFormat="1" applyFont="1" applyFill="1" applyBorder="1" applyAlignment="1">
      <alignment horizontal="center" vertical="center" wrapText="1"/>
    </xf>
    <xf numFmtId="4" fontId="3" fillId="5" borderId="14" xfId="1" applyNumberFormat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wrapText="1"/>
    </xf>
    <xf numFmtId="0" fontId="3" fillId="5" borderId="16" xfId="1" applyFont="1" applyFill="1" applyBorder="1" applyAlignment="1">
      <alignment vertical="center"/>
    </xf>
    <xf numFmtId="0" fontId="3" fillId="5" borderId="16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0" fontId="10" fillId="5" borderId="18" xfId="1" applyFont="1" applyFill="1" applyBorder="1" applyAlignment="1">
      <alignment wrapText="1"/>
    </xf>
    <xf numFmtId="0" fontId="3" fillId="5" borderId="19" xfId="1" applyFont="1" applyFill="1" applyBorder="1" applyAlignment="1">
      <alignment vertical="center"/>
    </xf>
    <xf numFmtId="0" fontId="3" fillId="5" borderId="19" xfId="1" applyFont="1" applyFill="1" applyBorder="1" applyAlignment="1">
      <alignment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10" fillId="5" borderId="0" xfId="1" applyFont="1" applyFill="1" applyBorder="1" applyAlignment="1">
      <alignment wrapText="1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wrapText="1"/>
    </xf>
    <xf numFmtId="0" fontId="3" fillId="6" borderId="2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 wrapText="1"/>
    </xf>
    <xf numFmtId="4" fontId="3" fillId="6" borderId="2" xfId="1" applyNumberFormat="1" applyFont="1" applyFill="1" applyBorder="1" applyAlignment="1">
      <alignment horizontal="center" vertical="center" wrapText="1"/>
    </xf>
    <xf numFmtId="4" fontId="3" fillId="6" borderId="3" xfId="1" applyNumberFormat="1" applyFont="1" applyFill="1" applyBorder="1" applyAlignment="1">
      <alignment horizontal="center" vertical="center" wrapText="1"/>
    </xf>
    <xf numFmtId="49" fontId="11" fillId="6" borderId="7" xfId="1" applyNumberFormat="1" applyFont="1" applyFill="1" applyBorder="1" applyAlignment="1">
      <alignment wrapText="1"/>
    </xf>
    <xf numFmtId="0" fontId="3" fillId="6" borderId="10" xfId="1" applyFont="1" applyFill="1" applyBorder="1" applyAlignment="1">
      <alignment vertical="center"/>
    </xf>
    <xf numFmtId="0" fontId="3" fillId="6" borderId="10" xfId="1" applyFont="1" applyFill="1" applyBorder="1" applyAlignment="1">
      <alignment vertical="center" wrapText="1"/>
    </xf>
    <xf numFmtId="4" fontId="3" fillId="6" borderId="10" xfId="1" applyNumberFormat="1" applyFont="1" applyFill="1" applyBorder="1" applyAlignment="1">
      <alignment horizontal="center" vertical="center" wrapText="1"/>
    </xf>
    <xf numFmtId="4" fontId="3" fillId="6" borderId="14" xfId="1" applyNumberFormat="1" applyFont="1" applyFill="1" applyBorder="1" applyAlignment="1">
      <alignment horizontal="center" vertical="center" wrapText="1"/>
    </xf>
    <xf numFmtId="49" fontId="11" fillId="6" borderId="16" xfId="1" applyNumberFormat="1" applyFont="1" applyFill="1" applyBorder="1" applyAlignment="1">
      <alignment wrapText="1"/>
    </xf>
    <xf numFmtId="0" fontId="3" fillId="6" borderId="16" xfId="1" applyFont="1" applyFill="1" applyBorder="1" applyAlignment="1">
      <alignment vertical="center"/>
    </xf>
    <xf numFmtId="0" fontId="3" fillId="6" borderId="16" xfId="1" applyFont="1" applyFill="1" applyBorder="1" applyAlignment="1">
      <alignment vertical="center" wrapText="1"/>
    </xf>
    <xf numFmtId="4" fontId="3" fillId="6" borderId="16" xfId="1" applyNumberFormat="1" applyFont="1" applyFill="1" applyBorder="1" applyAlignment="1">
      <alignment horizontal="center" vertical="center" wrapText="1"/>
    </xf>
    <xf numFmtId="49" fontId="11" fillId="6" borderId="15" xfId="1" applyNumberFormat="1" applyFont="1" applyFill="1" applyBorder="1" applyAlignment="1">
      <alignment wrapText="1"/>
    </xf>
    <xf numFmtId="4" fontId="3" fillId="6" borderId="17" xfId="1" applyNumberFormat="1" applyFont="1" applyFill="1" applyBorder="1" applyAlignment="1">
      <alignment horizontal="center" vertical="center" wrapText="1"/>
    </xf>
    <xf numFmtId="49" fontId="11" fillId="6" borderId="21" xfId="1" applyNumberFormat="1" applyFont="1" applyFill="1" applyBorder="1" applyAlignment="1">
      <alignment wrapText="1"/>
    </xf>
    <xf numFmtId="0" fontId="3" fillId="6" borderId="22" xfId="1" applyFont="1" applyFill="1" applyBorder="1" applyAlignment="1">
      <alignment vertical="center"/>
    </xf>
    <xf numFmtId="0" fontId="3" fillId="6" borderId="23" xfId="1" applyFont="1" applyFill="1" applyBorder="1" applyAlignment="1">
      <alignment vertical="center"/>
    </xf>
    <xf numFmtId="0" fontId="3" fillId="6" borderId="23" xfId="1" applyFont="1" applyFill="1" applyBorder="1" applyAlignment="1">
      <alignment vertical="center" wrapText="1"/>
    </xf>
    <xf numFmtId="4" fontId="3" fillId="6" borderId="23" xfId="1" applyNumberFormat="1" applyFont="1" applyFill="1" applyBorder="1" applyAlignment="1">
      <alignment horizontal="center" vertical="center" wrapText="1"/>
    </xf>
    <xf numFmtId="4" fontId="3" fillId="6" borderId="24" xfId="1" applyNumberFormat="1" applyFont="1" applyFill="1" applyBorder="1" applyAlignment="1">
      <alignment horizontal="center" vertical="center" wrapText="1"/>
    </xf>
    <xf numFmtId="4" fontId="3" fillId="6" borderId="25" xfId="1" applyNumberFormat="1" applyFont="1" applyFill="1" applyBorder="1" applyAlignment="1">
      <alignment horizontal="center" vertical="center" wrapText="1"/>
    </xf>
    <xf numFmtId="49" fontId="11" fillId="5" borderId="26" xfId="1" applyNumberFormat="1" applyFont="1" applyFill="1" applyBorder="1" applyAlignment="1">
      <alignment wrapText="1"/>
    </xf>
    <xf numFmtId="0" fontId="3" fillId="5" borderId="27" xfId="1" applyFont="1" applyFill="1" applyBorder="1" applyAlignment="1">
      <alignment vertical="center"/>
    </xf>
    <xf numFmtId="0" fontId="3" fillId="5" borderId="28" xfId="1" applyFont="1" applyFill="1" applyBorder="1" applyAlignment="1">
      <alignment vertical="center"/>
    </xf>
    <xf numFmtId="0" fontId="3" fillId="5" borderId="28" xfId="1" applyFont="1" applyFill="1" applyBorder="1" applyAlignment="1">
      <alignment vertical="center" wrapText="1"/>
    </xf>
    <xf numFmtId="4" fontId="3" fillId="5" borderId="28" xfId="1" applyNumberFormat="1" applyFont="1" applyFill="1" applyBorder="1" applyAlignment="1">
      <alignment horizontal="center" vertical="center" wrapText="1"/>
    </xf>
    <xf numFmtId="4" fontId="3" fillId="5" borderId="0" xfId="1" applyNumberFormat="1" applyFont="1" applyFill="1" applyBorder="1" applyAlignment="1">
      <alignment horizontal="center" vertical="center" wrapText="1"/>
    </xf>
    <xf numFmtId="4" fontId="3" fillId="5" borderId="29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>
      <alignment wrapText="1"/>
    </xf>
    <xf numFmtId="0" fontId="3" fillId="7" borderId="2" xfId="1" applyFont="1" applyFill="1" applyBorder="1" applyAlignment="1">
      <alignment vertical="center"/>
    </xf>
    <xf numFmtId="0" fontId="3" fillId="7" borderId="2" xfId="1" applyFont="1" applyFill="1" applyBorder="1" applyAlignment="1">
      <alignment vertical="center" wrapText="1"/>
    </xf>
    <xf numFmtId="4" fontId="3" fillId="7" borderId="30" xfId="1" applyNumberFormat="1" applyFont="1" applyFill="1" applyBorder="1" applyAlignment="1">
      <alignment horizontal="center" vertical="center" wrapText="1"/>
    </xf>
    <xf numFmtId="4" fontId="3" fillId="7" borderId="31" xfId="1" applyNumberFormat="1" applyFont="1" applyFill="1" applyBorder="1" applyAlignment="1">
      <alignment horizontal="center" vertical="center" wrapText="1"/>
    </xf>
    <xf numFmtId="49" fontId="12" fillId="7" borderId="4" xfId="1" applyNumberFormat="1" applyFont="1" applyFill="1" applyBorder="1" applyAlignment="1">
      <alignment wrapText="1"/>
    </xf>
    <xf numFmtId="0" fontId="3" fillId="7" borderId="5" xfId="1" applyFont="1" applyFill="1" applyBorder="1" applyAlignment="1">
      <alignment vertical="center"/>
    </xf>
    <xf numFmtId="0" fontId="3" fillId="7" borderId="5" xfId="1" applyFont="1" applyFill="1" applyBorder="1" applyAlignment="1">
      <alignment vertical="center" wrapText="1"/>
    </xf>
    <xf numFmtId="0" fontId="3" fillId="7" borderId="9" xfId="1" applyFont="1" applyFill="1" applyBorder="1" applyAlignment="1">
      <alignment vertical="center" wrapText="1"/>
    </xf>
    <xf numFmtId="4" fontId="5" fillId="7" borderId="16" xfId="1" applyNumberFormat="1" applyFont="1" applyFill="1" applyBorder="1" applyAlignment="1">
      <alignment horizontal="center" vertical="center" wrapText="1"/>
    </xf>
    <xf numFmtId="4" fontId="3" fillId="7" borderId="16" xfId="1" applyNumberFormat="1" applyFont="1" applyFill="1" applyBorder="1" applyAlignment="1">
      <alignment horizontal="center" vertical="center" wrapText="1"/>
    </xf>
    <xf numFmtId="4" fontId="3" fillId="7" borderId="17" xfId="1" applyNumberFormat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vertical="center"/>
    </xf>
    <xf numFmtId="0" fontId="6" fillId="7" borderId="10" xfId="1" applyFont="1" applyFill="1" applyBorder="1" applyAlignment="1">
      <alignment horizontal="center" vertical="center" wrapText="1"/>
    </xf>
    <xf numFmtId="0" fontId="3" fillId="7" borderId="10" xfId="1" applyFont="1" applyFill="1" applyBorder="1" applyAlignment="1">
      <alignment vertical="center" wrapText="1"/>
    </xf>
    <xf numFmtId="0" fontId="3" fillId="7" borderId="12" xfId="1" applyFont="1" applyFill="1" applyBorder="1" applyAlignment="1">
      <alignment vertical="center" wrapText="1"/>
    </xf>
    <xf numFmtId="49" fontId="12" fillId="7" borderId="32" xfId="1" applyNumberFormat="1" applyFont="1" applyFill="1" applyBorder="1" applyAlignment="1">
      <alignment wrapText="1"/>
    </xf>
    <xf numFmtId="0" fontId="3" fillId="7" borderId="33" xfId="1" applyFont="1" applyFill="1" applyBorder="1" applyAlignment="1">
      <alignment vertical="center"/>
    </xf>
    <xf numFmtId="0" fontId="6" fillId="7" borderId="33" xfId="1" applyFont="1" applyFill="1" applyBorder="1" applyAlignment="1">
      <alignment horizontal="center" vertical="center" wrapText="1"/>
    </xf>
    <xf numFmtId="0" fontId="3" fillId="7" borderId="33" xfId="1" applyFont="1" applyFill="1" applyBorder="1" applyAlignment="1">
      <alignment vertical="center" wrapText="1"/>
    </xf>
    <xf numFmtId="0" fontId="3" fillId="7" borderId="34" xfId="1" applyFont="1" applyFill="1" applyBorder="1" applyAlignment="1">
      <alignment vertical="center" wrapText="1"/>
    </xf>
    <xf numFmtId="4" fontId="5" fillId="7" borderId="19" xfId="1" applyNumberFormat="1" applyFont="1" applyFill="1" applyBorder="1" applyAlignment="1">
      <alignment horizontal="center" vertical="center" wrapText="1"/>
    </xf>
    <xf numFmtId="4" fontId="3" fillId="7" borderId="19" xfId="1" applyNumberFormat="1" applyFont="1" applyFill="1" applyBorder="1" applyAlignment="1">
      <alignment horizontal="center" vertical="center" wrapText="1"/>
    </xf>
    <xf numFmtId="4" fontId="3" fillId="7" borderId="20" xfId="1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wrapText="1"/>
    </xf>
    <xf numFmtId="0" fontId="3" fillId="0" borderId="27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 wrapText="1"/>
    </xf>
    <xf numFmtId="4" fontId="3" fillId="0" borderId="28" xfId="1" applyNumberFormat="1" applyFont="1" applyFill="1" applyBorder="1" applyAlignment="1">
      <alignment horizontal="center" vertical="center" wrapText="1"/>
    </xf>
    <xf numFmtId="4" fontId="3" fillId="0" borderId="35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wrapText="1"/>
    </xf>
    <xf numFmtId="4" fontId="3" fillId="6" borderId="36" xfId="1" applyNumberFormat="1" applyFont="1" applyFill="1" applyBorder="1" applyAlignment="1">
      <alignment horizontal="center" vertical="center" wrapText="1"/>
    </xf>
    <xf numFmtId="4" fontId="3" fillId="6" borderId="37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workbookViewId="0">
      <selection activeCell="R2" sqref="R2"/>
    </sheetView>
  </sheetViews>
  <sheetFormatPr defaultRowHeight="15"/>
  <sheetData>
    <row r="1" spans="1:22">
      <c r="A1" s="1"/>
      <c r="B1" s="119" t="s">
        <v>0</v>
      </c>
      <c r="C1" s="119"/>
      <c r="D1" s="121" t="s">
        <v>1</v>
      </c>
      <c r="E1" s="121"/>
      <c r="F1" s="121" t="s">
        <v>2</v>
      </c>
      <c r="G1" s="121"/>
      <c r="H1" s="120" t="s">
        <v>3</v>
      </c>
      <c r="I1" s="120"/>
      <c r="J1" s="120" t="s">
        <v>4</v>
      </c>
      <c r="K1" s="120"/>
      <c r="L1" s="119" t="s">
        <v>54</v>
      </c>
      <c r="M1" s="119"/>
      <c r="N1" s="119" t="s">
        <v>55</v>
      </c>
      <c r="O1" s="119"/>
      <c r="P1" s="120" t="s">
        <v>5</v>
      </c>
      <c r="Q1" s="120"/>
      <c r="R1" s="120" t="s">
        <v>6</v>
      </c>
      <c r="S1" s="120"/>
      <c r="T1" s="2"/>
      <c r="U1" s="2"/>
      <c r="V1" s="3"/>
    </row>
    <row r="2" spans="1:22" ht="36.75">
      <c r="A2" s="4" t="s">
        <v>7</v>
      </c>
      <c r="B2" s="5">
        <v>100</v>
      </c>
      <c r="C2" s="6" t="s">
        <v>8</v>
      </c>
      <c r="D2" s="5">
        <v>40</v>
      </c>
      <c r="E2" s="6" t="s">
        <v>8</v>
      </c>
      <c r="F2" s="5">
        <v>20</v>
      </c>
      <c r="G2" s="6" t="s">
        <v>8</v>
      </c>
      <c r="H2" s="6">
        <v>40</v>
      </c>
      <c r="I2" s="6" t="s">
        <v>8</v>
      </c>
      <c r="J2" s="6">
        <v>40</v>
      </c>
      <c r="K2" s="6" t="s">
        <v>8</v>
      </c>
      <c r="L2" s="6">
        <v>40</v>
      </c>
      <c r="M2" s="6" t="s">
        <v>8</v>
      </c>
      <c r="N2" s="6">
        <v>40</v>
      </c>
      <c r="O2" s="6" t="s">
        <v>8</v>
      </c>
      <c r="P2" s="6">
        <v>50</v>
      </c>
      <c r="Q2" s="6" t="s">
        <v>8</v>
      </c>
      <c r="R2" s="6">
        <v>40</v>
      </c>
      <c r="S2" s="6" t="s">
        <v>8</v>
      </c>
      <c r="T2" s="7" t="s">
        <v>9</v>
      </c>
      <c r="U2" s="7" t="s">
        <v>10</v>
      </c>
      <c r="V2" s="8" t="s">
        <v>11</v>
      </c>
    </row>
    <row r="3" spans="1:22" ht="49.5" thickBot="1">
      <c r="A3" s="9" t="s">
        <v>12</v>
      </c>
      <c r="B3" s="10" t="s">
        <v>13</v>
      </c>
      <c r="C3" s="11" t="s">
        <v>14</v>
      </c>
      <c r="D3" s="10" t="s">
        <v>13</v>
      </c>
      <c r="E3" s="11" t="s">
        <v>14</v>
      </c>
      <c r="F3" s="10" t="s">
        <v>13</v>
      </c>
      <c r="G3" s="11" t="s">
        <v>14</v>
      </c>
      <c r="H3" s="10" t="s">
        <v>13</v>
      </c>
      <c r="I3" s="11" t="s">
        <v>14</v>
      </c>
      <c r="J3" s="10" t="s">
        <v>13</v>
      </c>
      <c r="K3" s="11" t="s">
        <v>14</v>
      </c>
      <c r="L3" s="10" t="s">
        <v>13</v>
      </c>
      <c r="M3" s="11" t="s">
        <v>14</v>
      </c>
      <c r="N3" s="10" t="s">
        <v>13</v>
      </c>
      <c r="O3" s="11" t="s">
        <v>14</v>
      </c>
      <c r="P3" s="10" t="s">
        <v>13</v>
      </c>
      <c r="Q3" s="11" t="s">
        <v>14</v>
      </c>
      <c r="R3" s="10" t="s">
        <v>13</v>
      </c>
      <c r="S3" s="11" t="s">
        <v>14</v>
      </c>
      <c r="T3" s="11" t="s">
        <v>14</v>
      </c>
      <c r="U3" s="11" t="s">
        <v>14</v>
      </c>
      <c r="V3" s="12" t="s">
        <v>14</v>
      </c>
    </row>
    <row r="4" spans="1:22" ht="39.75" thickBot="1">
      <c r="A4" s="13" t="s">
        <v>15</v>
      </c>
      <c r="B4" s="14">
        <v>1</v>
      </c>
      <c r="C4" s="15">
        <f>B4*B$2</f>
        <v>100</v>
      </c>
      <c r="D4" s="14">
        <v>1</v>
      </c>
      <c r="E4" s="15">
        <f>D4*D$2</f>
        <v>40</v>
      </c>
      <c r="F4" s="14">
        <v>1</v>
      </c>
      <c r="G4" s="15">
        <f>F4*F$2</f>
        <v>20</v>
      </c>
      <c r="H4" s="14">
        <v>1</v>
      </c>
      <c r="I4" s="15">
        <f>H4*H$2</f>
        <v>40</v>
      </c>
      <c r="J4" s="14">
        <v>1</v>
      </c>
      <c r="K4" s="15">
        <f>J4*J$2</f>
        <v>40</v>
      </c>
      <c r="L4" s="14">
        <v>1</v>
      </c>
      <c r="M4" s="15">
        <f>L4*L$2</f>
        <v>40</v>
      </c>
      <c r="N4" s="14">
        <v>1</v>
      </c>
      <c r="O4" s="15">
        <f>N4*N$2</f>
        <v>40</v>
      </c>
      <c r="P4" s="14">
        <v>1</v>
      </c>
      <c r="Q4" s="15">
        <f>P4*P$2</f>
        <v>50</v>
      </c>
      <c r="R4" s="15">
        <v>1</v>
      </c>
      <c r="S4" s="15">
        <f>R4*R$2</f>
        <v>40</v>
      </c>
      <c r="T4" s="16"/>
      <c r="U4" s="16"/>
      <c r="V4" s="17"/>
    </row>
    <row r="5" spans="1:22" ht="36.75">
      <c r="A5" s="18" t="s">
        <v>16</v>
      </c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0"/>
      <c r="P5" s="19">
        <v>7</v>
      </c>
      <c r="Q5" s="20">
        <f>Q4*P5</f>
        <v>350</v>
      </c>
      <c r="R5" s="20">
        <v>7</v>
      </c>
      <c r="S5" s="20">
        <f>R5*S4</f>
        <v>280</v>
      </c>
      <c r="T5" s="21">
        <v>153</v>
      </c>
      <c r="U5" s="21">
        <f>Q5+S5</f>
        <v>630</v>
      </c>
      <c r="V5" s="22">
        <f t="shared" ref="V5:V13" si="0">U5-T5</f>
        <v>477</v>
      </c>
    </row>
    <row r="6" spans="1:22">
      <c r="A6" s="18" t="s">
        <v>17</v>
      </c>
      <c r="B6" s="23"/>
      <c r="C6" s="23"/>
      <c r="D6" s="23"/>
      <c r="E6" s="23"/>
      <c r="F6" s="23"/>
      <c r="G6" s="23"/>
      <c r="H6" s="23"/>
      <c r="I6" s="23"/>
      <c r="J6" s="23">
        <v>2</v>
      </c>
      <c r="K6" s="23">
        <f>K4*J6</f>
        <v>80</v>
      </c>
      <c r="L6" s="23"/>
      <c r="M6" s="23"/>
      <c r="N6" s="23"/>
      <c r="O6" s="23"/>
      <c r="P6" s="24"/>
      <c r="Q6" s="24"/>
      <c r="R6" s="24"/>
      <c r="S6" s="24"/>
      <c r="T6" s="21">
        <v>0</v>
      </c>
      <c r="U6" s="21">
        <f>C6+E6+G6+I6+K6+Q6+O6+M6</f>
        <v>80</v>
      </c>
      <c r="V6" s="22">
        <f t="shared" si="0"/>
        <v>80</v>
      </c>
    </row>
    <row r="7" spans="1:22" ht="72.75">
      <c r="A7" s="18" t="s">
        <v>18</v>
      </c>
      <c r="B7" s="23"/>
      <c r="C7" s="23"/>
      <c r="D7" s="23">
        <v>18</v>
      </c>
      <c r="E7" s="23">
        <f>E4*D7</f>
        <v>720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1">
        <v>0</v>
      </c>
      <c r="U7" s="25">
        <v>320</v>
      </c>
      <c r="V7" s="26">
        <f t="shared" si="0"/>
        <v>320</v>
      </c>
    </row>
    <row r="8" spans="1:22">
      <c r="A8" s="27" t="s">
        <v>19</v>
      </c>
      <c r="B8" s="23">
        <v>0</v>
      </c>
      <c r="C8" s="23">
        <f>C4*B8</f>
        <v>0</v>
      </c>
      <c r="D8" s="23">
        <v>13</v>
      </c>
      <c r="E8" s="23">
        <f>E4*D8</f>
        <v>520</v>
      </c>
      <c r="F8" s="23">
        <v>14</v>
      </c>
      <c r="G8" s="23">
        <f>F8*G4</f>
        <v>280</v>
      </c>
      <c r="H8" s="23"/>
      <c r="I8" s="23"/>
      <c r="J8" s="23"/>
      <c r="K8" s="23"/>
      <c r="L8" s="23"/>
      <c r="M8" s="23"/>
      <c r="N8" s="23"/>
      <c r="O8" s="23"/>
      <c r="P8" s="24"/>
      <c r="Q8" s="24"/>
      <c r="R8" s="24"/>
      <c r="S8" s="24"/>
      <c r="T8" s="21">
        <v>0</v>
      </c>
      <c r="U8" s="21">
        <f>C8+E8+G8+I8+K8+Q8+M8+O8</f>
        <v>800</v>
      </c>
      <c r="V8" s="22">
        <f t="shared" si="0"/>
        <v>800</v>
      </c>
    </row>
    <row r="9" spans="1:22">
      <c r="A9" s="27" t="s">
        <v>20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>
        <v>8</v>
      </c>
      <c r="Q9" s="24">
        <f>P9*Q4</f>
        <v>400</v>
      </c>
      <c r="R9" s="24">
        <v>13</v>
      </c>
      <c r="S9" s="24">
        <f>R9*S4</f>
        <v>520</v>
      </c>
      <c r="T9" s="21">
        <v>0</v>
      </c>
      <c r="U9" s="21">
        <f>C9+E9+G9+I9+K9+Q9+M9+O9+S9</f>
        <v>920</v>
      </c>
      <c r="V9" s="22">
        <f t="shared" si="0"/>
        <v>920</v>
      </c>
    </row>
    <row r="10" spans="1:22" ht="36.75">
      <c r="A10" s="27" t="s">
        <v>21</v>
      </c>
      <c r="B10" s="23">
        <v>3</v>
      </c>
      <c r="C10" s="23">
        <f>B10*C4</f>
        <v>300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24"/>
      <c r="T10" s="21">
        <v>0</v>
      </c>
      <c r="U10" s="21">
        <f>C10+E10+G10+I10+K10+Q10+M10+O10</f>
        <v>300</v>
      </c>
      <c r="V10" s="22">
        <f t="shared" si="0"/>
        <v>300</v>
      </c>
    </row>
    <row r="11" spans="1:22">
      <c r="A11" s="27" t="s">
        <v>22</v>
      </c>
      <c r="B11" s="23"/>
      <c r="C11" s="23"/>
      <c r="D11" s="23">
        <v>1</v>
      </c>
      <c r="E11" s="23">
        <f>D11*E4</f>
        <v>40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4"/>
      <c r="R11" s="24"/>
      <c r="S11" s="24"/>
      <c r="T11" s="21">
        <v>40</v>
      </c>
      <c r="U11" s="21">
        <v>40</v>
      </c>
      <c r="V11" s="22">
        <f>U11-T11</f>
        <v>0</v>
      </c>
    </row>
    <row r="12" spans="1:22" ht="36.75">
      <c r="A12" s="27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>
        <v>2</v>
      </c>
      <c r="S12" s="24">
        <f>R12*S4</f>
        <v>80</v>
      </c>
      <c r="T12" s="21">
        <v>0</v>
      </c>
      <c r="U12" s="21">
        <v>160</v>
      </c>
      <c r="V12" s="22">
        <f t="shared" si="0"/>
        <v>160</v>
      </c>
    </row>
    <row r="13" spans="1:22" ht="48.75">
      <c r="A13" s="27" t="s">
        <v>24</v>
      </c>
      <c r="B13" s="23"/>
      <c r="C13" s="23"/>
      <c r="D13" s="23">
        <v>1</v>
      </c>
      <c r="E13" s="23">
        <f>D13*E4</f>
        <v>40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24"/>
      <c r="R13" s="24"/>
      <c r="S13" s="24"/>
      <c r="T13" s="21">
        <v>0</v>
      </c>
      <c r="U13" s="21">
        <v>40</v>
      </c>
      <c r="V13" s="22">
        <f t="shared" si="0"/>
        <v>40</v>
      </c>
    </row>
    <row r="14" spans="1:22" ht="72.75">
      <c r="A14" s="27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>
        <v>2</v>
      </c>
      <c r="Q14" s="24">
        <f>P14*Q4</f>
        <v>100</v>
      </c>
      <c r="R14" s="24"/>
      <c r="S14" s="24"/>
      <c r="T14" s="21">
        <v>0</v>
      </c>
      <c r="U14" s="21">
        <v>150</v>
      </c>
      <c r="V14" s="22">
        <v>150</v>
      </c>
    </row>
    <row r="15" spans="1:22" ht="72.75">
      <c r="A15" s="27" t="s">
        <v>26</v>
      </c>
      <c r="B15" s="23"/>
      <c r="C15" s="23"/>
      <c r="D15" s="23">
        <v>7</v>
      </c>
      <c r="E15" s="23">
        <f>D15*E4</f>
        <v>280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24"/>
      <c r="R15" s="24"/>
      <c r="S15" s="24"/>
      <c r="T15" s="21">
        <v>0</v>
      </c>
      <c r="U15" s="21">
        <f>C15+E15+G15+I15+K15+Q15+M15+O15</f>
        <v>280</v>
      </c>
      <c r="V15" s="22">
        <f t="shared" ref="V15:V29" si="1">U15-T15</f>
        <v>280</v>
      </c>
    </row>
    <row r="16" spans="1:22" ht="24.75">
      <c r="A16" s="27" t="s">
        <v>27</v>
      </c>
      <c r="B16" s="23"/>
      <c r="C16" s="23"/>
      <c r="D16" s="23">
        <v>2</v>
      </c>
      <c r="E16" s="23">
        <f>D16*40</f>
        <v>80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  <c r="Q16" s="24"/>
      <c r="R16" s="24"/>
      <c r="S16" s="24"/>
      <c r="T16" s="21">
        <v>0</v>
      </c>
      <c r="U16" s="21">
        <f>C16+E16+G16+I16+K16+Q16+M16+O16</f>
        <v>80</v>
      </c>
      <c r="V16" s="22">
        <f>U16-T16</f>
        <v>80</v>
      </c>
    </row>
    <row r="17" spans="1:22" ht="24.75">
      <c r="A17" s="18" t="s">
        <v>28</v>
      </c>
      <c r="B17" s="23">
        <v>1</v>
      </c>
      <c r="C17" s="23">
        <f>B17*C4</f>
        <v>100</v>
      </c>
      <c r="D17" s="23"/>
      <c r="E17" s="23"/>
      <c r="F17" s="23"/>
      <c r="G17" s="23"/>
      <c r="H17" s="23">
        <v>2</v>
      </c>
      <c r="I17" s="23">
        <f>H17*I4</f>
        <v>80</v>
      </c>
      <c r="J17" s="23"/>
      <c r="K17" s="23"/>
      <c r="L17" s="23"/>
      <c r="M17" s="23"/>
      <c r="N17" s="23"/>
      <c r="O17" s="23"/>
      <c r="P17" s="24"/>
      <c r="Q17" s="24"/>
      <c r="R17" s="24"/>
      <c r="S17" s="24"/>
      <c r="T17" s="21">
        <v>60</v>
      </c>
      <c r="U17" s="21">
        <f>C17+E17+G17+I17+K17+Q17+M17+O17</f>
        <v>180</v>
      </c>
      <c r="V17" s="22">
        <f t="shared" si="1"/>
        <v>120</v>
      </c>
    </row>
    <row r="18" spans="1:22">
      <c r="A18" s="18" t="s">
        <v>29</v>
      </c>
      <c r="B18" s="23"/>
      <c r="C18" s="23"/>
      <c r="D18" s="23">
        <v>1</v>
      </c>
      <c r="E18" s="23">
        <v>40</v>
      </c>
      <c r="F18" s="23"/>
      <c r="G18" s="23"/>
      <c r="H18" s="23">
        <v>1</v>
      </c>
      <c r="I18" s="23">
        <f>H18*I4</f>
        <v>40</v>
      </c>
      <c r="J18" s="23">
        <v>1</v>
      </c>
      <c r="K18" s="23">
        <v>40</v>
      </c>
      <c r="L18" s="23"/>
      <c r="M18" s="23"/>
      <c r="N18" s="23"/>
      <c r="O18" s="23"/>
      <c r="P18" s="24"/>
      <c r="Q18" s="24"/>
      <c r="R18" s="24"/>
      <c r="S18" s="24"/>
      <c r="T18" s="21">
        <v>0</v>
      </c>
      <c r="U18" s="21">
        <f>E18+I18+K18</f>
        <v>120</v>
      </c>
      <c r="V18" s="22">
        <f t="shared" si="1"/>
        <v>120</v>
      </c>
    </row>
    <row r="19" spans="1:22" ht="36.75">
      <c r="A19" s="27" t="s">
        <v>30</v>
      </c>
      <c r="B19" s="23">
        <v>4</v>
      </c>
      <c r="C19" s="23">
        <f>B19*C4</f>
        <v>400</v>
      </c>
      <c r="D19" s="23"/>
      <c r="E19" s="23"/>
      <c r="F19" s="28"/>
      <c r="G19" s="28"/>
      <c r="H19" s="23"/>
      <c r="I19" s="23"/>
      <c r="J19" s="23"/>
      <c r="K19" s="23"/>
      <c r="L19" s="23"/>
      <c r="M19" s="23"/>
      <c r="N19" s="23"/>
      <c r="O19" s="23"/>
      <c r="P19" s="24"/>
      <c r="Q19" s="24"/>
      <c r="R19" s="24"/>
      <c r="S19" s="24"/>
      <c r="T19" s="21">
        <v>0</v>
      </c>
      <c r="U19" s="21">
        <f>C19+E19+G19+I19+K19+Q19+M19+O19</f>
        <v>400</v>
      </c>
      <c r="V19" s="22">
        <f t="shared" si="1"/>
        <v>400</v>
      </c>
    </row>
    <row r="20" spans="1:22" ht="36.75">
      <c r="A20" s="27" t="s">
        <v>31</v>
      </c>
      <c r="B20" s="23"/>
      <c r="C20" s="23"/>
      <c r="D20" s="23"/>
      <c r="E20" s="29"/>
      <c r="F20" s="28"/>
      <c r="G20" s="28"/>
      <c r="H20" s="30"/>
      <c r="I20" s="23"/>
      <c r="J20" s="23"/>
      <c r="K20" s="23"/>
      <c r="L20" s="23">
        <v>6</v>
      </c>
      <c r="M20" s="23">
        <f>6*40</f>
        <v>240</v>
      </c>
      <c r="N20" s="23"/>
      <c r="O20" s="23"/>
      <c r="P20" s="24"/>
      <c r="Q20" s="24"/>
      <c r="R20" s="24"/>
      <c r="S20" s="24"/>
      <c r="T20" s="21">
        <v>0</v>
      </c>
      <c r="U20" s="21">
        <v>1200</v>
      </c>
      <c r="V20" s="22">
        <f t="shared" si="1"/>
        <v>1200</v>
      </c>
    </row>
    <row r="21" spans="1:22" ht="24.75">
      <c r="A21" s="18" t="s">
        <v>32</v>
      </c>
      <c r="B21" s="23"/>
      <c r="C21" s="23"/>
      <c r="D21" s="23">
        <v>7</v>
      </c>
      <c r="E21" s="23">
        <v>280</v>
      </c>
      <c r="F21" s="23"/>
      <c r="G21" s="23"/>
      <c r="H21" s="30"/>
      <c r="I21" s="23"/>
      <c r="J21" s="23"/>
      <c r="K21" s="23"/>
      <c r="L21" s="23"/>
      <c r="M21" s="23"/>
      <c r="N21" s="23"/>
      <c r="O21" s="23"/>
      <c r="P21" s="24"/>
      <c r="Q21" s="24"/>
      <c r="R21" s="24"/>
      <c r="S21" s="24"/>
      <c r="T21" s="21">
        <v>0</v>
      </c>
      <c r="U21" s="21">
        <f>C21+E21+G21+I21+K21+Q21+M21+O21</f>
        <v>280</v>
      </c>
      <c r="V21" s="22">
        <f t="shared" si="1"/>
        <v>280</v>
      </c>
    </row>
    <row r="22" spans="1:22" ht="24.75">
      <c r="A22" s="18" t="s">
        <v>33</v>
      </c>
      <c r="B22" s="23"/>
      <c r="C22" s="23"/>
      <c r="D22" s="23"/>
      <c r="E22" s="29"/>
      <c r="F22" s="23"/>
      <c r="G22" s="23"/>
      <c r="H22" s="30"/>
      <c r="I22" s="23"/>
      <c r="J22" s="23">
        <v>2</v>
      </c>
      <c r="K22" s="23">
        <f>J22*K4</f>
        <v>80</v>
      </c>
      <c r="L22" s="23"/>
      <c r="M22" s="23"/>
      <c r="N22" s="23"/>
      <c r="O22" s="23"/>
      <c r="P22" s="24"/>
      <c r="Q22" s="24"/>
      <c r="R22" s="24"/>
      <c r="S22" s="24"/>
      <c r="T22" s="21">
        <v>0</v>
      </c>
      <c r="U22" s="21">
        <f>C22+E22+G22+I22+K22+Q22+M22+O22</f>
        <v>80</v>
      </c>
      <c r="V22" s="22">
        <f t="shared" si="1"/>
        <v>80</v>
      </c>
    </row>
    <row r="23" spans="1:22" ht="24.75">
      <c r="A23" s="31" t="s">
        <v>34</v>
      </c>
      <c r="B23" s="28">
        <v>1</v>
      </c>
      <c r="C23" s="28">
        <f>B23*100</f>
        <v>100</v>
      </c>
      <c r="D23" s="28">
        <v>1</v>
      </c>
      <c r="E23" s="32">
        <f>D23*40</f>
        <v>40</v>
      </c>
      <c r="F23" s="28">
        <v>1</v>
      </c>
      <c r="G23" s="28">
        <f>F23*20</f>
        <v>20</v>
      </c>
      <c r="H23" s="33"/>
      <c r="I23" s="28"/>
      <c r="J23" s="28"/>
      <c r="K23" s="28"/>
      <c r="L23" s="28"/>
      <c r="M23" s="28"/>
      <c r="N23" s="28"/>
      <c r="O23" s="28"/>
      <c r="P23" s="34"/>
      <c r="Q23" s="34"/>
      <c r="R23" s="34"/>
      <c r="S23" s="34"/>
      <c r="T23" s="35">
        <v>0</v>
      </c>
      <c r="U23" s="35">
        <f>C23+E23+G23</f>
        <v>160</v>
      </c>
      <c r="V23" s="22">
        <f t="shared" si="1"/>
        <v>160</v>
      </c>
    </row>
    <row r="24" spans="1:22" ht="36.75">
      <c r="A24" s="31" t="s">
        <v>35</v>
      </c>
      <c r="B24" s="28">
        <v>1</v>
      </c>
      <c r="C24" s="28">
        <f>B24*100</f>
        <v>100</v>
      </c>
      <c r="D24" s="28"/>
      <c r="E24" s="32"/>
      <c r="F24" s="28"/>
      <c r="G24" s="28"/>
      <c r="H24" s="33"/>
      <c r="I24" s="28"/>
      <c r="J24" s="28"/>
      <c r="K24" s="28"/>
      <c r="L24" s="28"/>
      <c r="M24" s="28"/>
      <c r="N24" s="28"/>
      <c r="O24" s="28"/>
      <c r="P24" s="34"/>
      <c r="Q24" s="34"/>
      <c r="R24" s="34"/>
      <c r="S24" s="34"/>
      <c r="T24" s="35">
        <v>0</v>
      </c>
      <c r="U24" s="35">
        <v>100</v>
      </c>
      <c r="V24" s="22">
        <f t="shared" si="1"/>
        <v>100</v>
      </c>
    </row>
    <row r="25" spans="1:22" ht="24.75">
      <c r="A25" s="31" t="s">
        <v>36</v>
      </c>
      <c r="B25" s="28"/>
      <c r="C25" s="28"/>
      <c r="D25" s="28"/>
      <c r="E25" s="32"/>
      <c r="F25" s="36"/>
      <c r="G25" s="36"/>
      <c r="H25" s="33"/>
      <c r="I25" s="28"/>
      <c r="J25" s="28"/>
      <c r="K25" s="28"/>
      <c r="L25" s="28"/>
      <c r="M25" s="28"/>
      <c r="N25" s="28"/>
      <c r="O25" s="28"/>
      <c r="P25" s="34">
        <v>4</v>
      </c>
      <c r="Q25" s="34">
        <f>P25*Q4</f>
        <v>200</v>
      </c>
      <c r="R25" s="34"/>
      <c r="S25" s="34"/>
      <c r="T25" s="35">
        <v>0</v>
      </c>
      <c r="U25" s="35">
        <f>C25+E25+G25+I25+K25+Q25+M25+O25</f>
        <v>200</v>
      </c>
      <c r="V25" s="37">
        <f t="shared" si="1"/>
        <v>200</v>
      </c>
    </row>
    <row r="26" spans="1:22" ht="36.75">
      <c r="A26" s="31" t="s">
        <v>37</v>
      </c>
      <c r="B26" s="28">
        <v>3</v>
      </c>
      <c r="C26" s="28">
        <f>B26*100</f>
        <v>300</v>
      </c>
      <c r="D26" s="28">
        <v>1</v>
      </c>
      <c r="E26" s="32">
        <f>D26*40</f>
        <v>40</v>
      </c>
      <c r="F26" s="32">
        <v>2</v>
      </c>
      <c r="G26" s="23">
        <f>F26*20</f>
        <v>40</v>
      </c>
      <c r="H26" s="33"/>
      <c r="I26" s="28"/>
      <c r="J26" s="28"/>
      <c r="K26" s="28"/>
      <c r="L26" s="28"/>
      <c r="M26" s="28"/>
      <c r="N26" s="28"/>
      <c r="O26" s="28"/>
      <c r="P26" s="34"/>
      <c r="Q26" s="34"/>
      <c r="R26" s="34"/>
      <c r="S26" s="34"/>
      <c r="T26" s="35">
        <v>0</v>
      </c>
      <c r="U26" s="35">
        <f>C26+E26+G26</f>
        <v>380</v>
      </c>
      <c r="V26" s="37">
        <f t="shared" si="1"/>
        <v>380</v>
      </c>
    </row>
    <row r="27" spans="1:22" ht="60.75">
      <c r="A27" s="31" t="s">
        <v>38</v>
      </c>
      <c r="B27" s="28"/>
      <c r="C27" s="28"/>
      <c r="D27" s="28">
        <v>16</v>
      </c>
      <c r="E27" s="32">
        <f>D27*40</f>
        <v>640</v>
      </c>
      <c r="F27" s="32"/>
      <c r="G27" s="28"/>
      <c r="H27" s="33"/>
      <c r="I27" s="28"/>
      <c r="J27" s="28"/>
      <c r="K27" s="28"/>
      <c r="L27" s="28"/>
      <c r="M27" s="28"/>
      <c r="N27" s="28"/>
      <c r="O27" s="28"/>
      <c r="P27" s="34"/>
      <c r="Q27" s="34"/>
      <c r="R27" s="34"/>
      <c r="S27" s="34"/>
      <c r="T27" s="38">
        <v>700</v>
      </c>
      <c r="U27" s="39">
        <f>E27+G27</f>
        <v>640</v>
      </c>
      <c r="V27" s="40">
        <f t="shared" si="1"/>
        <v>-60</v>
      </c>
    </row>
    <row r="28" spans="1:22">
      <c r="A28" s="41" t="s">
        <v>39</v>
      </c>
      <c r="B28" s="42">
        <v>6</v>
      </c>
      <c r="C28" s="42">
        <f>B28*C4</f>
        <v>600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4">
        <v>0</v>
      </c>
      <c r="U28" s="44">
        <f>C28+E28+G28+I28+K28+Q28+M28+O28</f>
        <v>600</v>
      </c>
      <c r="V28" s="45">
        <f t="shared" si="1"/>
        <v>600</v>
      </c>
    </row>
    <row r="29" spans="1:22" ht="61.5" thickBot="1">
      <c r="A29" s="46" t="s">
        <v>40</v>
      </c>
      <c r="B29" s="47"/>
      <c r="C29" s="47"/>
      <c r="D29" s="47">
        <v>5</v>
      </c>
      <c r="E29" s="47">
        <f>5*40</f>
        <v>200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8"/>
      <c r="R29" s="48"/>
      <c r="S29" s="48"/>
      <c r="T29" s="49">
        <v>24</v>
      </c>
      <c r="U29" s="49">
        <v>200</v>
      </c>
      <c r="V29" s="50">
        <f t="shared" si="1"/>
        <v>176</v>
      </c>
    </row>
    <row r="30" spans="1:22" ht="15.75" thickBo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  <c r="Q30" s="53"/>
      <c r="R30" s="53"/>
      <c r="S30" s="53"/>
      <c r="T30" s="54"/>
      <c r="U30" s="54"/>
      <c r="V30" s="54"/>
    </row>
    <row r="31" spans="1:22" ht="26.25">
      <c r="A31" s="55" t="s">
        <v>41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8"/>
      <c r="U31" s="58"/>
      <c r="V31" s="59"/>
    </row>
    <row r="32" spans="1:22">
      <c r="A32" s="60" t="s">
        <v>42</v>
      </c>
      <c r="B32" s="61">
        <v>1</v>
      </c>
      <c r="C32" s="61">
        <f>1*100</f>
        <v>100</v>
      </c>
      <c r="D32" s="61"/>
      <c r="E32" s="61"/>
      <c r="F32" s="61">
        <v>1</v>
      </c>
      <c r="G32" s="61">
        <f>1*20</f>
        <v>20</v>
      </c>
      <c r="H32" s="61"/>
      <c r="I32" s="61"/>
      <c r="J32" s="61"/>
      <c r="K32" s="61"/>
      <c r="L32" s="61"/>
      <c r="M32" s="61"/>
      <c r="N32" s="61"/>
      <c r="O32" s="61"/>
      <c r="P32" s="62"/>
      <c r="Q32" s="62"/>
      <c r="R32" s="62"/>
      <c r="S32" s="62"/>
      <c r="T32" s="63"/>
      <c r="U32" s="63">
        <f>C32+E32+G32+I32+K32+Q32+M32+O32</f>
        <v>120</v>
      </c>
      <c r="V32" s="64">
        <f>U32-T32</f>
        <v>120</v>
      </c>
    </row>
    <row r="33" spans="1:22" ht="26.25">
      <c r="A33" s="65" t="s">
        <v>43</v>
      </c>
      <c r="B33" s="66"/>
      <c r="C33" s="66"/>
      <c r="D33" s="66">
        <v>1</v>
      </c>
      <c r="E33" s="66">
        <f>D33*40</f>
        <v>40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1</v>
      </c>
      <c r="Q33" s="67">
        <f>P33*Q4</f>
        <v>50</v>
      </c>
      <c r="R33" s="67"/>
      <c r="S33" s="67"/>
      <c r="T33" s="68"/>
      <c r="U33" s="68">
        <v>0</v>
      </c>
      <c r="V33" s="68">
        <f>E33+Q33</f>
        <v>90</v>
      </c>
    </row>
    <row r="34" spans="1:22" ht="26.25">
      <c r="A34" s="65" t="s">
        <v>44</v>
      </c>
      <c r="B34" s="66">
        <v>1</v>
      </c>
      <c r="C34" s="66">
        <v>100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7"/>
      <c r="Q34" s="67"/>
      <c r="R34" s="67"/>
      <c r="S34" s="67"/>
      <c r="T34" s="68"/>
      <c r="U34" s="68">
        <v>0</v>
      </c>
      <c r="V34" s="68">
        <v>100</v>
      </c>
    </row>
    <row r="35" spans="1:22">
      <c r="A35" s="69" t="s">
        <v>45</v>
      </c>
      <c r="B35" s="66">
        <v>1</v>
      </c>
      <c r="C35" s="66">
        <f>1*100</f>
        <v>100</v>
      </c>
      <c r="D35" s="66">
        <v>4</v>
      </c>
      <c r="E35" s="66">
        <f>D35*40</f>
        <v>160</v>
      </c>
      <c r="F35" s="66">
        <v>11</v>
      </c>
      <c r="G35" s="66">
        <f>11*20</f>
        <v>220</v>
      </c>
      <c r="H35" s="66">
        <v>2</v>
      </c>
      <c r="I35" s="66">
        <f>H35*40</f>
        <v>80</v>
      </c>
      <c r="J35" s="66"/>
      <c r="K35" s="66"/>
      <c r="L35" s="66"/>
      <c r="M35" s="66"/>
      <c r="N35" s="66"/>
      <c r="O35" s="66"/>
      <c r="P35" s="67"/>
      <c r="Q35" s="67"/>
      <c r="R35" s="67"/>
      <c r="S35" s="67"/>
      <c r="T35" s="68">
        <v>0</v>
      </c>
      <c r="U35" s="68">
        <f>C35+E35+G35+I35</f>
        <v>560</v>
      </c>
      <c r="V35" s="70">
        <f>U35-T35</f>
        <v>560</v>
      </c>
    </row>
    <row r="36" spans="1:22" ht="15.75" thickBot="1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  <c r="Q36" s="74"/>
      <c r="R36" s="74"/>
      <c r="S36" s="74"/>
      <c r="T36" s="75"/>
      <c r="U36" s="76"/>
      <c r="V36" s="77"/>
    </row>
    <row r="37" spans="1:22" ht="15.75" thickBot="1">
      <c r="A37" s="78"/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1"/>
      <c r="Q37" s="81"/>
      <c r="R37" s="81"/>
      <c r="S37" s="81"/>
      <c r="T37" s="82"/>
      <c r="U37" s="83"/>
      <c r="V37" s="84"/>
    </row>
    <row r="38" spans="1:22" ht="36.75">
      <c r="A38" s="85" t="s">
        <v>46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7"/>
      <c r="Q38" s="87"/>
      <c r="R38" s="87"/>
      <c r="S38" s="87"/>
      <c r="T38" s="88"/>
      <c r="U38" s="88"/>
      <c r="V38" s="89"/>
    </row>
    <row r="39" spans="1:22" ht="23.25">
      <c r="A39" s="90" t="s">
        <v>47</v>
      </c>
      <c r="B39" s="91"/>
      <c r="C39" s="91"/>
      <c r="D39" s="91"/>
      <c r="E39" s="91"/>
      <c r="F39" s="91">
        <v>1</v>
      </c>
      <c r="G39" s="91">
        <f>F39*20</f>
        <v>20</v>
      </c>
      <c r="H39" s="91"/>
      <c r="I39" s="91"/>
      <c r="J39" s="91"/>
      <c r="K39" s="91"/>
      <c r="L39" s="91"/>
      <c r="M39" s="91"/>
      <c r="N39" s="91"/>
      <c r="O39" s="91"/>
      <c r="P39" s="92"/>
      <c r="Q39" s="92"/>
      <c r="R39" s="92"/>
      <c r="S39" s="93"/>
      <c r="T39" s="94">
        <v>20</v>
      </c>
      <c r="U39" s="95">
        <v>20</v>
      </c>
      <c r="V39" s="96">
        <f t="shared" ref="V39:V44" si="2">U39-T39</f>
        <v>0</v>
      </c>
    </row>
    <row r="40" spans="1:22" ht="23.25">
      <c r="A40" s="90" t="s">
        <v>48</v>
      </c>
      <c r="B40" s="91"/>
      <c r="C40" s="91"/>
      <c r="D40" s="91">
        <v>1</v>
      </c>
      <c r="E40" s="91">
        <f>1*40</f>
        <v>40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2"/>
      <c r="Q40" s="92"/>
      <c r="R40" s="92"/>
      <c r="S40" s="93"/>
      <c r="T40" s="94">
        <v>20</v>
      </c>
      <c r="U40" s="95">
        <v>40</v>
      </c>
      <c r="V40" s="96">
        <f t="shared" si="2"/>
        <v>20</v>
      </c>
    </row>
    <row r="41" spans="1:22" ht="34.5">
      <c r="A41" s="90" t="s">
        <v>49</v>
      </c>
      <c r="B41" s="91"/>
      <c r="C41" s="91"/>
      <c r="D41" s="91"/>
      <c r="E41" s="91"/>
      <c r="F41" s="91">
        <v>3</v>
      </c>
      <c r="G41" s="91">
        <f>F41*20</f>
        <v>60</v>
      </c>
      <c r="H41" s="91"/>
      <c r="I41" s="91"/>
      <c r="J41" s="91"/>
      <c r="K41" s="91"/>
      <c r="L41" s="91"/>
      <c r="M41" s="91"/>
      <c r="N41" s="91"/>
      <c r="O41" s="91"/>
      <c r="P41" s="92"/>
      <c r="Q41" s="92"/>
      <c r="R41" s="92"/>
      <c r="S41" s="93"/>
      <c r="T41" s="94">
        <v>60</v>
      </c>
      <c r="U41" s="95">
        <v>60</v>
      </c>
      <c r="V41" s="96">
        <f t="shared" si="2"/>
        <v>0</v>
      </c>
    </row>
    <row r="42" spans="1:22" ht="34.5">
      <c r="A42" s="90" t="s">
        <v>50</v>
      </c>
      <c r="B42" s="91"/>
      <c r="C42" s="91"/>
      <c r="D42" s="91"/>
      <c r="E42" s="97"/>
      <c r="F42" s="91">
        <v>1</v>
      </c>
      <c r="G42" s="91">
        <f>1*20</f>
        <v>20</v>
      </c>
      <c r="H42" s="91"/>
      <c r="I42" s="91"/>
      <c r="J42" s="91"/>
      <c r="K42" s="91"/>
      <c r="L42" s="91"/>
      <c r="M42" s="91"/>
      <c r="N42" s="91"/>
      <c r="O42" s="91"/>
      <c r="P42" s="92"/>
      <c r="Q42" s="92"/>
      <c r="R42" s="92"/>
      <c r="S42" s="93"/>
      <c r="T42" s="94">
        <v>20</v>
      </c>
      <c r="U42" s="95">
        <v>20</v>
      </c>
      <c r="V42" s="96">
        <f t="shared" si="2"/>
        <v>0</v>
      </c>
    </row>
    <row r="43" spans="1:22" ht="34.5">
      <c r="A43" s="90" t="s">
        <v>51</v>
      </c>
      <c r="B43" s="98"/>
      <c r="C43" s="98"/>
      <c r="D43" s="98">
        <v>1</v>
      </c>
      <c r="E43" s="99">
        <f>1*40</f>
        <v>40</v>
      </c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100"/>
      <c r="Q43" s="100"/>
      <c r="R43" s="100"/>
      <c r="S43" s="101"/>
      <c r="T43" s="94">
        <v>20</v>
      </c>
      <c r="U43" s="95">
        <v>40</v>
      </c>
      <c r="V43" s="96">
        <f t="shared" si="2"/>
        <v>20</v>
      </c>
    </row>
    <row r="44" spans="1:22" ht="24" thickBot="1">
      <c r="A44" s="102" t="s">
        <v>52</v>
      </c>
      <c r="B44" s="103"/>
      <c r="C44" s="103"/>
      <c r="D44" s="103"/>
      <c r="E44" s="104"/>
      <c r="F44" s="103">
        <v>1</v>
      </c>
      <c r="G44" s="103">
        <f>F44*20</f>
        <v>20</v>
      </c>
      <c r="H44" s="103"/>
      <c r="I44" s="103"/>
      <c r="J44" s="103"/>
      <c r="K44" s="103"/>
      <c r="L44" s="103"/>
      <c r="M44" s="103"/>
      <c r="N44" s="103"/>
      <c r="O44" s="103"/>
      <c r="P44" s="105"/>
      <c r="Q44" s="105"/>
      <c r="R44" s="105"/>
      <c r="S44" s="106"/>
      <c r="T44" s="107">
        <v>20</v>
      </c>
      <c r="U44" s="108">
        <v>20</v>
      </c>
      <c r="V44" s="109">
        <f t="shared" si="2"/>
        <v>0</v>
      </c>
    </row>
    <row r="45" spans="1:22" ht="15.75" thickBot="1">
      <c r="A45" s="110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3"/>
      <c r="Q45" s="113"/>
      <c r="R45" s="113"/>
      <c r="S45" s="113"/>
      <c r="T45" s="114"/>
      <c r="U45" s="115"/>
      <c r="V45" s="54"/>
    </row>
    <row r="46" spans="1:22">
      <c r="A46" s="116" t="s">
        <v>53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8"/>
      <c r="U46" s="117"/>
      <c r="V46" s="118"/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sommadossi</dc:creator>
  <cp:lastModifiedBy>sommadossi</cp:lastModifiedBy>
  <dcterms:created xsi:type="dcterms:W3CDTF">2022-03-04T10:42:13Z</dcterms:created>
  <dcterms:modified xsi:type="dcterms:W3CDTF">2022-03-04T14:34:27Z</dcterms:modified>
</cp:coreProperties>
</file>